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9680" windowHeight="17480" activeTab="0"/>
  </bookViews>
  <sheets>
    <sheet name="Expenses" sheetId="1" r:id="rId1"/>
    <sheet name="Income" sheetId="2" r:id="rId2"/>
    <sheet name="Profit - Loss" sheetId="3" r:id="rId3"/>
  </sheets>
  <definedNames>
    <definedName name="_xlnm.Print_Area" localSheetId="0">'Expenses'!$A$1:$I$44</definedName>
    <definedName name="_xlnm.Print_Area" localSheetId="1">'Income'!$A$1:$G$53</definedName>
  </definedNames>
  <calcPr fullCalcOnLoad="1"/>
</workbook>
</file>

<file path=xl/sharedStrings.xml><?xml version="1.0" encoding="utf-8"?>
<sst xmlns="http://schemas.openxmlformats.org/spreadsheetml/2006/main" count="185" uniqueCount="126">
  <si>
    <t>Drinks @ events/in office</t>
  </si>
  <si>
    <t>Executive Snack Fund</t>
  </si>
  <si>
    <t>Ritz, Old Dutch, Doritos, &amp; a vat of Coca Cola</t>
  </si>
  <si>
    <t>Coffee Maker and Coffee</t>
  </si>
  <si>
    <t>Office Coffee</t>
  </si>
  <si>
    <t>For Conference Presenters</t>
  </si>
  <si>
    <t>For Outstanding Members</t>
  </si>
  <si>
    <t>Draw @ End of Month for Execs</t>
  </si>
  <si>
    <t>Income from Membership Dues</t>
  </si>
  <si>
    <t>Executive @</t>
  </si>
  <si>
    <t>General Members @</t>
  </si>
  <si>
    <t>Alumni Members @</t>
  </si>
  <si>
    <t>Income from Events</t>
  </si>
  <si>
    <t>BBQ</t>
  </si>
  <si>
    <t>Bake Sale</t>
  </si>
  <si>
    <t>Event</t>
  </si>
  <si>
    <t>Best Bake Sale EVAH</t>
  </si>
  <si>
    <t>OMGWTFBBQ!</t>
  </si>
  <si>
    <t>Bouncy Castle</t>
  </si>
  <si>
    <t>Silent Auction</t>
  </si>
  <si>
    <t>Last updated July 8, 2010</t>
  </si>
  <si>
    <t>Computer Software</t>
  </si>
  <si>
    <t>VMWare, Norton</t>
  </si>
  <si>
    <t>Computer chair and desk (IKEA)</t>
  </si>
  <si>
    <t>Rentals</t>
  </si>
  <si>
    <t>Office</t>
  </si>
  <si>
    <t>Locker</t>
  </si>
  <si>
    <t>Mailbox</t>
  </si>
  <si>
    <t>Lock</t>
  </si>
  <si>
    <t>Office Furniture (talk to SGS!)</t>
  </si>
  <si>
    <t>SUB 6-52, rented from SGS</t>
  </si>
  <si>
    <t>N/A</t>
  </si>
  <si>
    <t>Set-Up Costs</t>
  </si>
  <si>
    <t>Photocopying/Printing Posters</t>
  </si>
  <si>
    <t>Previous Balance Carried Over</t>
  </si>
  <si>
    <t>Graphic Design Fees</t>
  </si>
  <si>
    <t>Clubs Fair</t>
  </si>
  <si>
    <t>Marketing and Recruitment</t>
  </si>
  <si>
    <t>Event posters</t>
  </si>
  <si>
    <t>Pizza/Subway @ recruitment events</t>
  </si>
  <si>
    <t>Provider: Shaw, No: (780) 492-####</t>
  </si>
  <si>
    <t>Business Cards</t>
  </si>
  <si>
    <t>Cost is half-covered by members</t>
  </si>
  <si>
    <t>Printer, printer paper, printer cable, ink</t>
  </si>
  <si>
    <t>Food @ events/in office</t>
  </si>
  <si>
    <t>Events</t>
  </si>
  <si>
    <t>Event #1</t>
  </si>
  <si>
    <t>WoW Basketball Game</t>
  </si>
  <si>
    <t>Event #2</t>
  </si>
  <si>
    <t>Safe Party ft. Punch and SIPS trained security</t>
  </si>
  <si>
    <t>Event #3</t>
  </si>
  <si>
    <t>Event #4</t>
  </si>
  <si>
    <t>Event #5</t>
  </si>
  <si>
    <t>Grape Juice and Cheese Silent Auction</t>
  </si>
  <si>
    <t>Bouncy Castle Fundraiser</t>
  </si>
  <si>
    <t>End-of-Year BBQ</t>
  </si>
  <si>
    <t>Expenses</t>
  </si>
  <si>
    <t>Estimated</t>
  </si>
  <si>
    <t>Actual</t>
  </si>
  <si>
    <t>Food</t>
  </si>
  <si>
    <t>Drinks</t>
  </si>
  <si>
    <t>Totals</t>
  </si>
  <si>
    <t>Postage</t>
  </si>
  <si>
    <t>Prizes</t>
  </si>
  <si>
    <t>Income from Grants/Scholarship</t>
  </si>
  <si>
    <t>Department of X</t>
  </si>
  <si>
    <t>Faculty of A</t>
  </si>
  <si>
    <t>Z Association</t>
  </si>
  <si>
    <t>Society of XYZ</t>
  </si>
  <si>
    <t>Grant</t>
  </si>
  <si>
    <t>Scholarship</t>
  </si>
  <si>
    <t>Partnership</t>
  </si>
  <si>
    <t>Gifts</t>
  </si>
  <si>
    <t>Telephone</t>
  </si>
  <si>
    <t>Fax services</t>
  </si>
  <si>
    <t>Total Expenses</t>
  </si>
  <si>
    <t>Total income</t>
  </si>
  <si>
    <t>Total expenses</t>
  </si>
  <si>
    <t>Total profit (or loss)</t>
  </si>
  <si>
    <t>Income</t>
  </si>
  <si>
    <t>Profit - Loss Summary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</si>
  <si>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</si>
  <si>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</si>
  <si>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</si>
  <si>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</si>
  <si>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</si>
  <si>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</si>
  <si>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</si>
  <si>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Transportation (rental costs, gas)</t>
  </si>
  <si>
    <t>Awards</t>
  </si>
  <si>
    <t>Income from the Sale of Items</t>
  </si>
  <si>
    <t>Student Group Services</t>
  </si>
  <si>
    <t>SUB 0-040A</t>
  </si>
  <si>
    <t>University of Alberta</t>
  </si>
  <si>
    <t>2010 - 2011 Operating Budget for [Group Name]</t>
  </si>
  <si>
    <t>Utilities</t>
  </si>
  <si>
    <t>200 t-shirts from MonsterShirt.com @ $4.97 each</t>
  </si>
  <si>
    <t>CHRISTINA'S</t>
  </si>
  <si>
    <t>Income from Ad Sales in Event Program Booklets</t>
  </si>
  <si>
    <t>Income from Spaces for Exhibitors/Vendors</t>
  </si>
  <si>
    <t>They like our cause</t>
  </si>
  <si>
    <t>They want publicity</t>
  </si>
  <si>
    <t>Edmonton, AB, Canada  T6G 2R3</t>
  </si>
  <si>
    <t>Tel: (780) 492-9789, Fax: (780) 492-7267</t>
  </si>
  <si>
    <t>Email: co.clubs@su.ualberta.ca</t>
  </si>
  <si>
    <t>www.su.ualberta.ca/studentgroups</t>
  </si>
  <si>
    <t>Meals/Refreshments</t>
  </si>
  <si>
    <t xml:space="preserve">   </t>
  </si>
  <si>
    <t>Description</t>
  </si>
  <si>
    <t>T-Shirts @</t>
  </si>
  <si>
    <t>Buttons @</t>
  </si>
  <si>
    <t>CDs @</t>
  </si>
  <si>
    <t>Income from External Donations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</si>
  <si>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</si>
  <si>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</si>
  <si>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</si>
  <si>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</si>
  <si>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</si>
  <si>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</si>
  <si>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</si>
  <si>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</si>
  <si>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</si>
  <si>
    <t>Office Supplies</t>
  </si>
  <si>
    <t>Club Specific Items</t>
  </si>
  <si>
    <t>Pens, pencils, paper, notebooks</t>
  </si>
  <si>
    <t>Computer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</si>
</sst>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  <font>
      <b/>
      <i/>
      <sz val="11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7" fillId="6" borderId="0" xfId="0" applyFont="1" applyFill="1" applyAlignment="1">
      <alignment/>
    </xf>
    <xf numFmtId="0" fontId="14" fillId="6" borderId="0" xfId="0" applyFont="1" applyFill="1" applyAlignment="1">
      <alignment/>
    </xf>
    <xf numFmtId="164" fontId="14" fillId="6" borderId="2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Loss'!$B$14:$C$14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716521"/>
        <c:axId val="7230962"/>
      </c:bar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230962"/>
        <c:crosses val="autoZero"/>
        <c:auto val="1"/>
        <c:lblOffset val="100"/>
        <c:noMultiLvlLbl val="0"/>
      </c:catAx>
      <c:valAx>
        <c:axId val="7230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6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628650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0300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50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37.28125" style="1" customWidth="1"/>
    <col min="2" max="2" width="41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53.7109375" style="1" customWidth="1"/>
    <col min="8" max="9" width="17.7109375" style="1" customWidth="1"/>
    <col min="10" max="16384" width="9.140625" style="1" customWidth="1"/>
  </cols>
  <sheetData>
    <row r="1" ht="18">
      <c r="E1" s="2" t="s">
        <v>91</v>
      </c>
    </row>
    <row r="2" ht="15">
      <c r="E2" s="3" t="s">
        <v>92</v>
      </c>
    </row>
    <row r="3" ht="15">
      <c r="E3" s="3" t="s">
        <v>93</v>
      </c>
    </row>
    <row r="4" ht="15">
      <c r="E4" s="3" t="s">
        <v>102</v>
      </c>
    </row>
    <row r="5" ht="15">
      <c r="E5" s="3" t="s">
        <v>103</v>
      </c>
    </row>
    <row r="6" ht="15">
      <c r="E6" s="3" t="s">
        <v>104</v>
      </c>
    </row>
    <row r="7" ht="15">
      <c r="E7" s="4" t="s">
        <v>105</v>
      </c>
    </row>
    <row r="8" ht="14.25">
      <c r="E8" s="76" t="s">
        <v>20</v>
      </c>
    </row>
    <row r="9" spans="1:9" ht="30.75" customHeight="1">
      <c r="A9" s="77" t="s">
        <v>94</v>
      </c>
      <c r="B9" s="77"/>
      <c r="C9" s="78"/>
      <c r="D9" s="78"/>
      <c r="E9" s="79"/>
      <c r="F9" s="79"/>
      <c r="G9" s="79"/>
      <c r="H9" s="79"/>
      <c r="I9" s="79"/>
    </row>
    <row r="10" spans="1:9" ht="24" thickBot="1">
      <c r="A10" s="5" t="s">
        <v>56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57</v>
      </c>
      <c r="I11" s="9" t="s">
        <v>58</v>
      </c>
    </row>
    <row r="12" spans="1:9" ht="19.5">
      <c r="A12" s="10" t="s">
        <v>75</v>
      </c>
      <c r="B12" s="10"/>
      <c r="C12" s="11"/>
      <c r="D12" s="11"/>
      <c r="E12" s="11"/>
      <c r="F12" s="11"/>
      <c r="G12" s="11"/>
      <c r="H12" s="12">
        <f>SUM(C21,C29,C38,C44,H21,H29,H36,H43,H50)</f>
        <v>1100</v>
      </c>
      <c r="I12" s="13">
        <f>SUM(D21,D29,D38,D44,I21,I29,I36,I43,I50)</f>
        <v>1023</v>
      </c>
    </row>
    <row r="13" spans="1:9" ht="18">
      <c r="A13" s="63"/>
      <c r="B13" s="69"/>
      <c r="C13" s="63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57</v>
      </c>
      <c r="D15" s="9" t="s">
        <v>58</v>
      </c>
      <c r="E15" s="8"/>
      <c r="F15" s="8"/>
      <c r="G15" s="8"/>
      <c r="H15" s="9" t="s">
        <v>57</v>
      </c>
      <c r="I15" s="9" t="s">
        <v>58</v>
      </c>
    </row>
    <row r="16" spans="1:9" ht="18">
      <c r="A16" s="19" t="s">
        <v>32</v>
      </c>
      <c r="B16" s="65" t="s">
        <v>108</v>
      </c>
      <c r="C16" s="20"/>
      <c r="D16" s="21"/>
      <c r="E16" s="8"/>
      <c r="F16" s="19" t="s">
        <v>106</v>
      </c>
      <c r="G16" s="65" t="s">
        <v>108</v>
      </c>
      <c r="H16" s="20"/>
      <c r="I16" s="21"/>
    </row>
    <row r="17" spans="1:9" ht="18">
      <c r="A17" s="22" t="s">
        <v>122</v>
      </c>
      <c r="B17" s="68" t="s">
        <v>124</v>
      </c>
      <c r="C17" s="23">
        <v>100</v>
      </c>
      <c r="D17" s="23">
        <v>74</v>
      </c>
      <c r="E17" s="8"/>
      <c r="F17" s="24" t="s">
        <v>59</v>
      </c>
      <c r="G17" s="68" t="s">
        <v>44</v>
      </c>
      <c r="H17" s="23"/>
      <c r="I17" s="23"/>
    </row>
    <row r="18" spans="1:9" ht="18">
      <c r="A18" s="22" t="s">
        <v>125</v>
      </c>
      <c r="B18" s="68" t="s">
        <v>43</v>
      </c>
      <c r="C18" s="23">
        <v>250</v>
      </c>
      <c r="D18" s="23">
        <v>125</v>
      </c>
      <c r="E18" s="8"/>
      <c r="F18" s="22" t="s">
        <v>60</v>
      </c>
      <c r="G18" s="68" t="s">
        <v>0</v>
      </c>
      <c r="H18" s="23"/>
      <c r="I18" s="23"/>
    </row>
    <row r="19" spans="1:13" ht="18">
      <c r="A19" s="22" t="s">
        <v>21</v>
      </c>
      <c r="B19" s="68" t="s">
        <v>22</v>
      </c>
      <c r="C19" s="23">
        <v>150</v>
      </c>
      <c r="D19" s="23">
        <v>224</v>
      </c>
      <c r="E19" s="8"/>
      <c r="F19" s="22" t="s">
        <v>1</v>
      </c>
      <c r="G19" s="68" t="s">
        <v>2</v>
      </c>
      <c r="H19" s="23"/>
      <c r="I19" s="23"/>
      <c r="M19" s="1" t="s">
        <v>107</v>
      </c>
    </row>
    <row r="20" spans="1:9" ht="18">
      <c r="A20" s="22"/>
      <c r="B20" s="68"/>
      <c r="C20" s="23"/>
      <c r="D20" s="23"/>
      <c r="E20" s="8"/>
      <c r="F20" s="22" t="s">
        <v>4</v>
      </c>
      <c r="G20" s="68" t="s">
        <v>3</v>
      </c>
      <c r="H20" s="23"/>
      <c r="I20" s="23"/>
    </row>
    <row r="21" spans="1:9" ht="18">
      <c r="A21" s="25" t="s">
        <v>61</v>
      </c>
      <c r="B21" s="64"/>
      <c r="C21" s="26">
        <f>SUM(C17:C20)</f>
        <v>500</v>
      </c>
      <c r="D21" s="27">
        <f>SUM(D17:D20)</f>
        <v>423</v>
      </c>
      <c r="E21" s="8"/>
      <c r="F21" s="25" t="s">
        <v>61</v>
      </c>
      <c r="G21" s="67"/>
      <c r="H21" s="28">
        <f>SUM(H17:H20)</f>
        <v>0</v>
      </c>
      <c r="I21" s="29">
        <f>SUM(I17:I20)</f>
        <v>0</v>
      </c>
    </row>
    <row r="22" spans="1:9" ht="18.75" thickBot="1">
      <c r="A22" s="8"/>
      <c r="B22" s="66"/>
      <c r="C22" s="8"/>
      <c r="D22" s="8"/>
      <c r="E22" s="8"/>
      <c r="F22" s="8"/>
      <c r="G22" s="66"/>
      <c r="H22" s="8"/>
      <c r="I22" s="8"/>
    </row>
    <row r="23" spans="1:9" ht="18">
      <c r="A23" s="19" t="s">
        <v>24</v>
      </c>
      <c r="B23" s="65"/>
      <c r="C23" s="20"/>
      <c r="D23" s="21"/>
      <c r="E23" s="8"/>
      <c r="F23" s="19" t="s">
        <v>45</v>
      </c>
      <c r="G23" s="65"/>
      <c r="H23" s="20"/>
      <c r="I23" s="21"/>
    </row>
    <row r="24" spans="1:9" ht="18">
      <c r="A24" s="22" t="s">
        <v>25</v>
      </c>
      <c r="B24" s="68" t="s">
        <v>30</v>
      </c>
      <c r="C24" s="23">
        <v>200</v>
      </c>
      <c r="D24" s="23">
        <v>300</v>
      </c>
      <c r="E24" s="8"/>
      <c r="F24" s="24" t="s">
        <v>46</v>
      </c>
      <c r="G24" s="68" t="s">
        <v>47</v>
      </c>
      <c r="H24" s="23"/>
      <c r="I24" s="23"/>
    </row>
    <row r="25" spans="1:9" ht="18">
      <c r="A25" s="22" t="s">
        <v>29</v>
      </c>
      <c r="B25" s="68" t="s">
        <v>23</v>
      </c>
      <c r="C25" s="23">
        <v>400</v>
      </c>
      <c r="D25" s="23">
        <v>300</v>
      </c>
      <c r="E25" s="8"/>
      <c r="F25" s="22" t="s">
        <v>48</v>
      </c>
      <c r="G25" s="68" t="s">
        <v>49</v>
      </c>
      <c r="H25" s="23"/>
      <c r="I25" s="23"/>
    </row>
    <row r="26" spans="1:9" ht="18">
      <c r="A26" s="22" t="s">
        <v>26</v>
      </c>
      <c r="B26" s="68" t="s">
        <v>31</v>
      </c>
      <c r="C26" s="23">
        <v>0</v>
      </c>
      <c r="D26" s="23">
        <v>0</v>
      </c>
      <c r="E26" s="8"/>
      <c r="F26" s="22" t="s">
        <v>50</v>
      </c>
      <c r="G26" s="68" t="s">
        <v>53</v>
      </c>
      <c r="H26" s="23"/>
      <c r="I26" s="23"/>
    </row>
    <row r="27" spans="1:9" ht="18">
      <c r="A27" s="22" t="s">
        <v>28</v>
      </c>
      <c r="B27" s="68" t="s">
        <v>31</v>
      </c>
      <c r="C27" s="23">
        <v>0</v>
      </c>
      <c r="D27" s="23">
        <v>0</v>
      </c>
      <c r="E27" s="8"/>
      <c r="F27" s="22" t="s">
        <v>51</v>
      </c>
      <c r="G27" s="68" t="s">
        <v>54</v>
      </c>
      <c r="H27" s="23"/>
      <c r="I27" s="23"/>
    </row>
    <row r="28" spans="1:9" ht="18">
      <c r="A28" s="22" t="s">
        <v>27</v>
      </c>
      <c r="B28" s="68" t="s">
        <v>31</v>
      </c>
      <c r="C28" s="23">
        <v>0</v>
      </c>
      <c r="D28" s="23">
        <v>0</v>
      </c>
      <c r="E28" s="8"/>
      <c r="F28" s="22" t="s">
        <v>52</v>
      </c>
      <c r="G28" s="68" t="s">
        <v>55</v>
      </c>
      <c r="H28" s="23"/>
      <c r="I28" s="23"/>
    </row>
    <row r="29" spans="1:9" ht="18">
      <c r="A29" s="25" t="s">
        <v>61</v>
      </c>
      <c r="B29" s="67"/>
      <c r="C29" s="28">
        <f>SUM(C24:C28)</f>
        <v>600</v>
      </c>
      <c r="D29" s="29">
        <f>SUM(D24:D28)</f>
        <v>600</v>
      </c>
      <c r="E29" s="8"/>
      <c r="F29" s="25" t="s">
        <v>61</v>
      </c>
      <c r="G29" s="67"/>
      <c r="H29" s="28">
        <f>SUM(H24:H28)</f>
        <v>0</v>
      </c>
      <c r="I29" s="29">
        <f>SUM(I24:I28)</f>
        <v>0</v>
      </c>
    </row>
    <row r="30" spans="1:9" ht="18.75" thickBot="1">
      <c r="A30" s="8"/>
      <c r="B30" s="66"/>
      <c r="C30" s="8"/>
      <c r="D30" s="8"/>
      <c r="E30" s="8"/>
      <c r="F30" s="8"/>
      <c r="G30" s="66"/>
      <c r="H30" s="8"/>
      <c r="I30" s="8"/>
    </row>
    <row r="31" spans="1:9" ht="18">
      <c r="A31" s="19" t="s">
        <v>37</v>
      </c>
      <c r="B31" s="65"/>
      <c r="C31" s="20"/>
      <c r="D31" s="21"/>
      <c r="E31" s="8"/>
      <c r="F31" s="19" t="s">
        <v>63</v>
      </c>
      <c r="G31" s="65"/>
      <c r="H31" s="20"/>
      <c r="I31" s="21"/>
    </row>
    <row r="32" spans="1:9" ht="18">
      <c r="A32" s="22" t="s">
        <v>35</v>
      </c>
      <c r="B32" s="68"/>
      <c r="C32" s="23"/>
      <c r="D32" s="23"/>
      <c r="E32" s="8"/>
      <c r="F32" s="24" t="s">
        <v>89</v>
      </c>
      <c r="G32" s="68" t="s">
        <v>6</v>
      </c>
      <c r="H32" s="23"/>
      <c r="I32" s="23"/>
    </row>
    <row r="33" spans="1:9" ht="18">
      <c r="A33" s="22" t="s">
        <v>33</v>
      </c>
      <c r="B33" s="68" t="s">
        <v>38</v>
      </c>
      <c r="C33" s="23"/>
      <c r="D33" s="23"/>
      <c r="E33" s="8"/>
      <c r="F33" s="22" t="s">
        <v>72</v>
      </c>
      <c r="G33" s="68" t="s">
        <v>5</v>
      </c>
      <c r="H33" s="30"/>
      <c r="I33" s="30"/>
    </row>
    <row r="34" spans="1:9" ht="18">
      <c r="A34" s="22" t="s">
        <v>41</v>
      </c>
      <c r="B34" s="68" t="s">
        <v>42</v>
      </c>
      <c r="C34" s="23"/>
      <c r="D34" s="23"/>
      <c r="E34" s="8"/>
      <c r="F34" s="22" t="s">
        <v>63</v>
      </c>
      <c r="G34" s="68" t="s">
        <v>7</v>
      </c>
      <c r="H34" s="30"/>
      <c r="I34" s="30"/>
    </row>
    <row r="35" spans="1:9" ht="18">
      <c r="A35" s="22" t="s">
        <v>36</v>
      </c>
      <c r="B35" s="68"/>
      <c r="C35" s="23"/>
      <c r="D35" s="23"/>
      <c r="E35" s="8"/>
      <c r="F35" s="22"/>
      <c r="G35" s="68"/>
      <c r="H35" s="30"/>
      <c r="I35" s="30"/>
    </row>
    <row r="36" spans="1:9" ht="18">
      <c r="A36" s="22" t="s">
        <v>59</v>
      </c>
      <c r="B36" s="68" t="s">
        <v>39</v>
      </c>
      <c r="C36" s="23"/>
      <c r="D36" s="23"/>
      <c r="E36" s="8"/>
      <c r="F36" s="25" t="s">
        <v>61</v>
      </c>
      <c r="G36" s="67"/>
      <c r="H36" s="28">
        <f>SUM(H32:H35)</f>
        <v>0</v>
      </c>
      <c r="I36" s="29">
        <f>SUM(I32:I35)</f>
        <v>0</v>
      </c>
    </row>
    <row r="37" spans="1:9" ht="18">
      <c r="A37" s="22" t="s">
        <v>62</v>
      </c>
      <c r="B37" s="68"/>
      <c r="C37" s="23"/>
      <c r="D37" s="23"/>
      <c r="E37" s="8"/>
      <c r="F37" s="8"/>
      <c r="G37" s="8"/>
      <c r="H37" s="8"/>
      <c r="I37" s="8"/>
    </row>
    <row r="38" spans="1:9" ht="18.75" thickBot="1">
      <c r="A38" s="25" t="s">
        <v>61</v>
      </c>
      <c r="B38" s="67"/>
      <c r="C38" s="28">
        <f>SUM(C32:C37)</f>
        <v>0</v>
      </c>
      <c r="D38" s="29">
        <f>SUM(D32:D37)</f>
        <v>0</v>
      </c>
      <c r="E38" s="8"/>
      <c r="F38" s="8"/>
      <c r="G38" s="8"/>
      <c r="H38" s="8"/>
      <c r="I38" s="8"/>
    </row>
    <row r="39" spans="1:9" ht="18.75" thickBot="1">
      <c r="A39" s="8"/>
      <c r="B39" s="66"/>
      <c r="C39" s="8"/>
      <c r="D39" s="8"/>
      <c r="E39" s="8"/>
      <c r="F39" s="19" t="s">
        <v>118</v>
      </c>
      <c r="G39" s="65" t="s">
        <v>108</v>
      </c>
      <c r="H39" s="20"/>
      <c r="I39" s="21"/>
    </row>
    <row r="40" spans="1:9" ht="18">
      <c r="A40" s="19" t="s">
        <v>95</v>
      </c>
      <c r="B40" s="65"/>
      <c r="C40" s="20"/>
      <c r="D40" s="21"/>
      <c r="E40" s="8"/>
      <c r="F40" s="24" t="s">
        <v>119</v>
      </c>
      <c r="G40" s="68" t="s">
        <v>96</v>
      </c>
      <c r="H40" s="23"/>
      <c r="I40" s="23"/>
    </row>
    <row r="41" spans="1:9" ht="18">
      <c r="A41" s="22" t="s">
        <v>73</v>
      </c>
      <c r="B41" s="68" t="s">
        <v>40</v>
      </c>
      <c r="C41" s="23"/>
      <c r="D41" s="23"/>
      <c r="E41" s="8"/>
      <c r="F41" s="22" t="s">
        <v>120</v>
      </c>
      <c r="G41" s="68" t="s">
        <v>97</v>
      </c>
      <c r="H41" s="23"/>
      <c r="I41" s="23"/>
    </row>
    <row r="42" spans="1:9" ht="18">
      <c r="A42" s="22" t="s">
        <v>88</v>
      </c>
      <c r="B42" s="68"/>
      <c r="C42" s="23"/>
      <c r="D42" s="23"/>
      <c r="E42" s="8"/>
      <c r="F42" s="22" t="s">
        <v>121</v>
      </c>
      <c r="G42" s="68"/>
      <c r="H42" s="23"/>
      <c r="I42" s="23"/>
    </row>
    <row r="43" spans="1:9" ht="18">
      <c r="A43" s="22" t="s">
        <v>74</v>
      </c>
      <c r="B43" s="68"/>
      <c r="C43" s="23"/>
      <c r="D43" s="23"/>
      <c r="F43" s="25" t="s">
        <v>61</v>
      </c>
      <c r="G43" s="67"/>
      <c r="H43" s="28">
        <f>SUM(H40:H42)</f>
        <v>0</v>
      </c>
      <c r="I43" s="29">
        <f>SUM(I40:I42)</f>
        <v>0</v>
      </c>
    </row>
    <row r="44" spans="1:9" ht="18">
      <c r="A44" s="25" t="s">
        <v>61</v>
      </c>
      <c r="B44" s="67"/>
      <c r="C44" s="28">
        <f>SUM(C41:C43)</f>
        <v>0</v>
      </c>
      <c r="D44" s="29">
        <f>SUM(D41:D43)</f>
        <v>0</v>
      </c>
      <c r="E44" s="8"/>
      <c r="F44" s="8"/>
      <c r="G44" s="8"/>
      <c r="H44" s="8"/>
      <c r="I44" s="8"/>
    </row>
    <row r="45" spans="1:9" ht="18.75" thickBot="1">
      <c r="A45" s="8"/>
      <c r="B45" s="8"/>
      <c r="C45" s="8"/>
      <c r="D45" s="8"/>
      <c r="E45" s="8"/>
      <c r="F45" s="8"/>
      <c r="G45" s="8"/>
      <c r="H45" s="8"/>
      <c r="I45" s="8"/>
    </row>
    <row r="46" spans="3:9" ht="18">
      <c r="C46" s="8"/>
      <c r="D46" s="8"/>
      <c r="E46" s="8"/>
      <c r="F46" s="19" t="s">
        <v>123</v>
      </c>
      <c r="G46" s="65" t="s">
        <v>108</v>
      </c>
      <c r="H46" s="20"/>
      <c r="I46" s="21"/>
    </row>
    <row r="47" spans="6:9" ht="18">
      <c r="F47" s="24"/>
      <c r="G47" s="68"/>
      <c r="H47" s="23"/>
      <c r="I47" s="23"/>
    </row>
    <row r="48" spans="6:9" ht="18">
      <c r="F48" s="22"/>
      <c r="G48" s="68"/>
      <c r="H48" s="23"/>
      <c r="I48" s="23"/>
    </row>
    <row r="49" spans="6:9" ht="18">
      <c r="F49" s="22"/>
      <c r="G49" s="68"/>
      <c r="H49" s="23"/>
      <c r="I49" s="23"/>
    </row>
    <row r="50" spans="6:9" ht="18">
      <c r="F50" s="25" t="s">
        <v>61</v>
      </c>
      <c r="G50" s="67"/>
      <c r="H50" s="28">
        <f>SUM(H47:H49)</f>
        <v>0</v>
      </c>
      <c r="I50" s="29">
        <f>SUM(I47:I49)</f>
        <v>0</v>
      </c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69"/>
  <sheetViews>
    <sheetView showGridLines="0" zoomScaleSheetLayoutView="75" workbookViewId="0" topLeftCell="A1">
      <selection activeCell="I13" sqref="I13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91</v>
      </c>
    </row>
    <row r="2" ht="15">
      <c r="D2" s="3" t="s">
        <v>92</v>
      </c>
    </row>
    <row r="3" ht="15">
      <c r="D3" s="3" t="s">
        <v>93</v>
      </c>
    </row>
    <row r="4" ht="15">
      <c r="D4" s="3" t="s">
        <v>102</v>
      </c>
    </row>
    <row r="5" ht="15">
      <c r="D5" s="3" t="s">
        <v>103</v>
      </c>
    </row>
    <row r="6" ht="15">
      <c r="D6" s="3" t="s">
        <v>104</v>
      </c>
    </row>
    <row r="7" ht="15">
      <c r="D7" s="4" t="s">
        <v>105</v>
      </c>
    </row>
    <row r="8" ht="14.25">
      <c r="D8" s="76" t="s">
        <v>20</v>
      </c>
    </row>
    <row r="9" spans="1:7" ht="30.75" customHeight="1">
      <c r="A9" s="77" t="s">
        <v>94</v>
      </c>
      <c r="B9" s="77"/>
      <c r="C9" s="77"/>
      <c r="D9" s="77"/>
      <c r="E9" s="77"/>
      <c r="F9" s="77"/>
      <c r="G9" s="77"/>
    </row>
    <row r="10" spans="1:7" ht="21" thickBot="1">
      <c r="A10" s="31" t="s">
        <v>79</v>
      </c>
      <c r="B10" s="6"/>
      <c r="C10" s="7"/>
      <c r="D10" s="6"/>
      <c r="E10" s="6"/>
      <c r="F10" s="7"/>
      <c r="G10" s="7"/>
    </row>
    <row r="11" spans="1:7" ht="19.5" thickBot="1" thickTop="1">
      <c r="A11" s="81" t="s">
        <v>34</v>
      </c>
      <c r="B11" s="82"/>
      <c r="C11" s="83">
        <v>1200</v>
      </c>
      <c r="D11" s="8"/>
      <c r="E11" s="8"/>
      <c r="F11" s="9" t="s">
        <v>57</v>
      </c>
      <c r="G11" s="9" t="s">
        <v>58</v>
      </c>
    </row>
    <row r="12" spans="1:7" ht="18.75" thickBot="1">
      <c r="A12" s="32" t="s">
        <v>76</v>
      </c>
      <c r="B12" s="33"/>
      <c r="C12" s="33"/>
      <c r="D12" s="33"/>
      <c r="E12" s="33"/>
      <c r="F12" s="34">
        <f>SUM(F19,F30,F37,F44,F52,F60,F68)</f>
        <v>17843</v>
      </c>
      <c r="G12" s="34">
        <f>SUM(C11,G19,G30,G37,G44,G52,G60,G68)</f>
        <v>13979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8</v>
      </c>
      <c r="B14" s="37"/>
      <c r="C14" s="37"/>
      <c r="D14" s="37"/>
      <c r="E14" s="37"/>
      <c r="F14" s="37"/>
      <c r="G14" s="37"/>
    </row>
    <row r="15" spans="1:7" ht="18">
      <c r="A15" s="38" t="s">
        <v>57</v>
      </c>
      <c r="B15" s="38" t="s">
        <v>58</v>
      </c>
      <c r="C15" s="39"/>
      <c r="D15" s="35"/>
      <c r="E15" s="35"/>
      <c r="F15" s="38" t="s">
        <v>57</v>
      </c>
      <c r="G15" s="38" t="s">
        <v>58</v>
      </c>
    </row>
    <row r="16" spans="1:7" ht="18">
      <c r="A16" s="40">
        <v>300</v>
      </c>
      <c r="B16" s="40">
        <v>278</v>
      </c>
      <c r="C16" s="39" t="s">
        <v>9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10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11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45"/>
      <c r="B21" s="45"/>
      <c r="C21" s="46"/>
      <c r="D21" s="45"/>
      <c r="E21" s="45"/>
      <c r="F21" s="45"/>
      <c r="G21" s="45"/>
    </row>
    <row r="22" spans="1:7" ht="18">
      <c r="A22" s="11" t="s">
        <v>12</v>
      </c>
      <c r="B22" s="37"/>
      <c r="C22" s="70" t="s">
        <v>15</v>
      </c>
      <c r="D22" s="70" t="s">
        <v>108</v>
      </c>
      <c r="E22" s="37"/>
      <c r="F22" s="37"/>
      <c r="G22" s="37"/>
    </row>
    <row r="23" spans="1:7" ht="18">
      <c r="A23" s="38" t="s">
        <v>57</v>
      </c>
      <c r="B23" s="38" t="s">
        <v>58</v>
      </c>
      <c r="C23" s="39"/>
      <c r="D23" s="35"/>
      <c r="E23" s="35"/>
      <c r="F23" s="38" t="s">
        <v>57</v>
      </c>
      <c r="G23" s="38" t="s">
        <v>58</v>
      </c>
    </row>
    <row r="24" spans="1:7" ht="18">
      <c r="A24" s="74">
        <v>300</v>
      </c>
      <c r="B24" s="74">
        <v>278</v>
      </c>
      <c r="C24" s="36" t="s">
        <v>14</v>
      </c>
      <c r="D24" s="68" t="s">
        <v>16</v>
      </c>
      <c r="E24" s="35"/>
      <c r="F24" s="42">
        <f aca="true" t="shared" si="0" ref="F24:G29">A24</f>
        <v>300</v>
      </c>
      <c r="G24" s="42">
        <f t="shared" si="0"/>
        <v>278</v>
      </c>
    </row>
    <row r="25" spans="1:7" ht="18">
      <c r="A25" s="74">
        <v>197</v>
      </c>
      <c r="B25" s="74">
        <v>195</v>
      </c>
      <c r="C25" s="36" t="s">
        <v>13</v>
      </c>
      <c r="D25" s="68" t="s">
        <v>17</v>
      </c>
      <c r="E25" s="35"/>
      <c r="F25" s="42">
        <f t="shared" si="0"/>
        <v>197</v>
      </c>
      <c r="G25" s="42">
        <f t="shared" si="0"/>
        <v>195</v>
      </c>
    </row>
    <row r="26" spans="1:7" ht="18">
      <c r="A26" s="74"/>
      <c r="B26" s="74"/>
      <c r="C26" s="36" t="s">
        <v>46</v>
      </c>
      <c r="D26" s="68" t="s">
        <v>18</v>
      </c>
      <c r="E26" s="35"/>
      <c r="F26" s="42">
        <f t="shared" si="0"/>
        <v>0</v>
      </c>
      <c r="G26" s="42">
        <f t="shared" si="0"/>
        <v>0</v>
      </c>
    </row>
    <row r="27" spans="1:7" ht="18">
      <c r="A27" s="74"/>
      <c r="B27" s="74"/>
      <c r="C27" s="36" t="s">
        <v>48</v>
      </c>
      <c r="D27" s="68" t="s">
        <v>19</v>
      </c>
      <c r="E27" s="35"/>
      <c r="F27" s="42">
        <f t="shared" si="0"/>
        <v>0</v>
      </c>
      <c r="G27" s="42">
        <f t="shared" si="0"/>
        <v>0</v>
      </c>
    </row>
    <row r="28" spans="1:7" ht="18">
      <c r="A28" s="74"/>
      <c r="B28" s="74"/>
      <c r="C28" s="36" t="s">
        <v>50</v>
      </c>
      <c r="D28" s="68"/>
      <c r="E28" s="35"/>
      <c r="F28" s="42">
        <f t="shared" si="0"/>
        <v>0</v>
      </c>
      <c r="G28" s="42">
        <f t="shared" si="0"/>
        <v>0</v>
      </c>
    </row>
    <row r="29" spans="1:7" ht="18">
      <c r="A29" s="74"/>
      <c r="B29" s="74"/>
      <c r="C29" s="36" t="s">
        <v>51</v>
      </c>
      <c r="D29" s="68"/>
      <c r="E29" s="35"/>
      <c r="F29" s="43">
        <f t="shared" si="0"/>
        <v>0</v>
      </c>
      <c r="G29" s="43">
        <f t="shared" si="0"/>
        <v>0</v>
      </c>
    </row>
    <row r="30" spans="1:7" ht="18">
      <c r="A30" s="35"/>
      <c r="B30" s="35"/>
      <c r="C30" s="35"/>
      <c r="D30" s="35"/>
      <c r="E30" s="35"/>
      <c r="F30" s="44">
        <f>SUM(F24:F29)</f>
        <v>497</v>
      </c>
      <c r="G30" s="44">
        <f>SUM(G24:G29)</f>
        <v>473</v>
      </c>
    </row>
    <row r="31" spans="1:7" ht="18">
      <c r="A31" s="45"/>
      <c r="B31" s="45"/>
      <c r="C31" s="46"/>
      <c r="D31" s="45"/>
      <c r="E31" s="45"/>
      <c r="F31" s="45"/>
      <c r="G31" s="45"/>
    </row>
    <row r="32" spans="1:7" ht="18.75" thickBot="1">
      <c r="A32" s="35"/>
      <c r="B32" s="35"/>
      <c r="C32" s="35"/>
      <c r="D32" s="35"/>
      <c r="E32" s="35"/>
      <c r="F32" s="35"/>
      <c r="G32" s="35"/>
    </row>
    <row r="33" spans="1:7" ht="18">
      <c r="A33" s="11" t="s">
        <v>98</v>
      </c>
      <c r="B33" s="37"/>
      <c r="C33" s="37"/>
      <c r="D33" s="37"/>
      <c r="E33" s="37"/>
      <c r="F33" s="37"/>
      <c r="G33" s="37"/>
    </row>
    <row r="34" spans="1:7" ht="18">
      <c r="A34" s="47"/>
      <c r="B34" s="47"/>
      <c r="C34" s="39" t="s">
        <v>81</v>
      </c>
      <c r="D34" s="48"/>
      <c r="E34" s="35"/>
      <c r="F34" s="49">
        <f>A34*D34</f>
        <v>0</v>
      </c>
      <c r="G34" s="49">
        <f>B34*D34</f>
        <v>0</v>
      </c>
    </row>
    <row r="35" spans="1:7" ht="18">
      <c r="A35" s="50"/>
      <c r="B35" s="50"/>
      <c r="C35" s="39" t="s">
        <v>82</v>
      </c>
      <c r="D35" s="41"/>
      <c r="E35" s="35"/>
      <c r="F35" s="49">
        <f>A35*D35</f>
        <v>0</v>
      </c>
      <c r="G35" s="49">
        <f>B35*D35</f>
        <v>0</v>
      </c>
    </row>
    <row r="36" spans="1:7" ht="18">
      <c r="A36" s="50"/>
      <c r="B36" s="50"/>
      <c r="C36" s="39" t="s">
        <v>83</v>
      </c>
      <c r="D36" s="41"/>
      <c r="E36" s="35"/>
      <c r="F36" s="51">
        <f>A36*D36</f>
        <v>0</v>
      </c>
      <c r="G36" s="51">
        <f>B36*D36</f>
        <v>0</v>
      </c>
    </row>
    <row r="37" spans="1:7" ht="18">
      <c r="A37" s="35"/>
      <c r="B37" s="35"/>
      <c r="C37" s="35"/>
      <c r="D37" s="35"/>
      <c r="E37" s="35"/>
      <c r="F37" s="52">
        <f>SUM(F34:F36)</f>
        <v>0</v>
      </c>
      <c r="G37" s="52">
        <f>SUM(G34:G36)</f>
        <v>0</v>
      </c>
    </row>
    <row r="38" spans="1:7" ht="18">
      <c r="A38" s="45"/>
      <c r="B38" s="45"/>
      <c r="C38" s="46"/>
      <c r="D38" s="45"/>
      <c r="E38" s="45"/>
      <c r="F38" s="45"/>
      <c r="G38" s="45"/>
    </row>
    <row r="39" spans="1:7" ht="18.75" thickBot="1">
      <c r="A39" s="35"/>
      <c r="B39" s="35"/>
      <c r="C39" s="35"/>
      <c r="D39" s="35"/>
      <c r="E39" s="35"/>
      <c r="F39" s="35"/>
      <c r="G39" s="35"/>
    </row>
    <row r="40" spans="1:7" ht="18">
      <c r="A40" s="11" t="s">
        <v>99</v>
      </c>
      <c r="B40" s="37"/>
      <c r="C40" s="37"/>
      <c r="D40" s="37"/>
      <c r="E40" s="37"/>
      <c r="F40" s="37"/>
      <c r="G40" s="37"/>
    </row>
    <row r="41" spans="1:7" ht="18">
      <c r="A41" s="47">
        <v>20</v>
      </c>
      <c r="B41" s="47">
        <v>25</v>
      </c>
      <c r="C41" s="39" t="s">
        <v>84</v>
      </c>
      <c r="D41" s="48">
        <v>100</v>
      </c>
      <c r="E41" s="35"/>
      <c r="F41" s="49">
        <f>A41*D41</f>
        <v>2000</v>
      </c>
      <c r="G41" s="49">
        <f>B41*D41</f>
        <v>2500</v>
      </c>
    </row>
    <row r="42" spans="1:7" ht="18">
      <c r="A42" s="50"/>
      <c r="B42" s="50"/>
      <c r="C42" s="39" t="s">
        <v>85</v>
      </c>
      <c r="D42" s="41"/>
      <c r="E42" s="35"/>
      <c r="F42" s="49">
        <f>A42*D42</f>
        <v>0</v>
      </c>
      <c r="G42" s="49">
        <f>B42*D42</f>
        <v>0</v>
      </c>
    </row>
    <row r="43" spans="1:7" ht="18">
      <c r="A43" s="50"/>
      <c r="B43" s="50"/>
      <c r="C43" s="39" t="s">
        <v>86</v>
      </c>
      <c r="D43" s="41"/>
      <c r="E43" s="35"/>
      <c r="F43" s="51">
        <f>A43*D43</f>
        <v>0</v>
      </c>
      <c r="G43" s="51">
        <f>B43*D43</f>
        <v>0</v>
      </c>
    </row>
    <row r="44" spans="1:7" ht="18">
      <c r="A44" s="35"/>
      <c r="B44" s="35"/>
      <c r="C44" s="35"/>
      <c r="D44" s="35"/>
      <c r="E44" s="35"/>
      <c r="F44" s="52">
        <f>SUM(F41:F43)</f>
        <v>2000</v>
      </c>
      <c r="G44" s="52">
        <f>SUM(G41:G43)</f>
        <v>2500</v>
      </c>
    </row>
    <row r="45" spans="1:7" ht="18">
      <c r="A45" s="45"/>
      <c r="B45" s="45"/>
      <c r="C45" s="46"/>
      <c r="D45" s="45"/>
      <c r="E45" s="45"/>
      <c r="F45" s="45"/>
      <c r="G45" s="45"/>
    </row>
    <row r="46" spans="1:7" ht="18.75" thickBot="1">
      <c r="A46" s="35"/>
      <c r="B46" s="35"/>
      <c r="C46" s="36"/>
      <c r="D46" s="35"/>
      <c r="E46" s="35"/>
      <c r="F46" s="35"/>
      <c r="G46" s="35"/>
    </row>
    <row r="47" spans="1:7" ht="18">
      <c r="A47" s="11" t="s">
        <v>90</v>
      </c>
      <c r="B47" s="37"/>
      <c r="C47" s="37"/>
      <c r="D47" s="37"/>
      <c r="E47" s="37"/>
      <c r="F47" s="37"/>
      <c r="G47" s="37"/>
    </row>
    <row r="48" spans="1:7" ht="18">
      <c r="A48" s="47">
        <v>400</v>
      </c>
      <c r="B48" s="47">
        <v>200</v>
      </c>
      <c r="C48" s="53" t="s">
        <v>109</v>
      </c>
      <c r="D48" s="48">
        <v>20</v>
      </c>
      <c r="E48" s="35"/>
      <c r="F48" s="49">
        <f>A48*D48</f>
        <v>8000</v>
      </c>
      <c r="G48" s="49">
        <f>B48*D48</f>
        <v>4000</v>
      </c>
    </row>
    <row r="49" spans="1:7" ht="18">
      <c r="A49" s="50"/>
      <c r="B49" s="50"/>
      <c r="C49" s="39" t="s">
        <v>110</v>
      </c>
      <c r="D49" s="41"/>
      <c r="E49" s="35"/>
      <c r="F49" s="49">
        <f>A49*D49</f>
        <v>0</v>
      </c>
      <c r="G49" s="49">
        <f>B49*D49</f>
        <v>0</v>
      </c>
    </row>
    <row r="50" spans="1:7" ht="18">
      <c r="A50" s="50"/>
      <c r="B50" s="50"/>
      <c r="C50" s="39" t="s">
        <v>111</v>
      </c>
      <c r="D50" s="41"/>
      <c r="E50" s="35"/>
      <c r="F50" s="49">
        <f>A50*D50</f>
        <v>0</v>
      </c>
      <c r="G50" s="49">
        <f>B50*D50</f>
        <v>0</v>
      </c>
    </row>
    <row r="51" spans="1:7" ht="18">
      <c r="A51" s="50"/>
      <c r="B51" s="50"/>
      <c r="C51" s="39" t="s">
        <v>87</v>
      </c>
      <c r="D51" s="41"/>
      <c r="E51" s="35"/>
      <c r="F51" s="51">
        <f>A51*D51</f>
        <v>0</v>
      </c>
      <c r="G51" s="51">
        <f>B51*D51</f>
        <v>0</v>
      </c>
    </row>
    <row r="52" spans="1:7" ht="18">
      <c r="A52" s="35"/>
      <c r="B52" s="35"/>
      <c r="C52" s="35"/>
      <c r="D52" s="35"/>
      <c r="E52" s="35"/>
      <c r="F52" s="52">
        <f>SUM(F48:F51)</f>
        <v>8000</v>
      </c>
      <c r="G52" s="52">
        <f>SUM(G48:G51)</f>
        <v>4000</v>
      </c>
    </row>
    <row r="53" spans="1:7" ht="18">
      <c r="A53" s="45"/>
      <c r="B53" s="45"/>
      <c r="C53" s="45"/>
      <c r="D53" s="45"/>
      <c r="E53" s="45"/>
      <c r="F53" s="45"/>
      <c r="G53" s="45"/>
    </row>
    <row r="54" ht="13.5" thickBot="1"/>
    <row r="55" spans="1:7" ht="18">
      <c r="A55" s="11" t="s">
        <v>112</v>
      </c>
      <c r="B55" s="37"/>
      <c r="C55" s="70" t="s">
        <v>113</v>
      </c>
      <c r="D55" s="70" t="s">
        <v>108</v>
      </c>
      <c r="E55" s="37"/>
      <c r="F55" s="37"/>
      <c r="G55" s="37"/>
    </row>
    <row r="56" spans="1:7" ht="18">
      <c r="A56" s="72">
        <v>400</v>
      </c>
      <c r="B56" s="72">
        <v>425</v>
      </c>
      <c r="C56" s="71" t="s">
        <v>114</v>
      </c>
      <c r="D56" s="75" t="s">
        <v>100</v>
      </c>
      <c r="E56" s="35"/>
      <c r="F56" s="49">
        <f aca="true" t="shared" si="1" ref="F56:G59">A56</f>
        <v>400</v>
      </c>
      <c r="G56" s="49">
        <f t="shared" si="1"/>
        <v>425</v>
      </c>
    </row>
    <row r="57" spans="1:7" ht="18">
      <c r="A57" s="73">
        <v>10</v>
      </c>
      <c r="B57" s="73">
        <v>50</v>
      </c>
      <c r="C57" s="36" t="s">
        <v>115</v>
      </c>
      <c r="D57" s="68" t="s">
        <v>101</v>
      </c>
      <c r="E57" s="35"/>
      <c r="F57" s="49">
        <f t="shared" si="1"/>
        <v>10</v>
      </c>
      <c r="G57" s="49">
        <f t="shared" si="1"/>
        <v>50</v>
      </c>
    </row>
    <row r="58" spans="1:7" ht="18">
      <c r="A58" s="73"/>
      <c r="B58" s="73"/>
      <c r="C58" s="36" t="s">
        <v>116</v>
      </c>
      <c r="D58" s="68"/>
      <c r="E58" s="35"/>
      <c r="F58" s="49">
        <f t="shared" si="1"/>
        <v>0</v>
      </c>
      <c r="G58" s="49">
        <f t="shared" si="1"/>
        <v>0</v>
      </c>
    </row>
    <row r="59" spans="1:7" ht="18">
      <c r="A59" s="73"/>
      <c r="B59" s="73"/>
      <c r="C59" s="36" t="s">
        <v>117</v>
      </c>
      <c r="D59" s="68"/>
      <c r="E59" s="35"/>
      <c r="F59" s="51">
        <f t="shared" si="1"/>
        <v>0</v>
      </c>
      <c r="G59" s="51">
        <f t="shared" si="1"/>
        <v>0</v>
      </c>
    </row>
    <row r="60" spans="1:7" ht="18">
      <c r="A60" s="35"/>
      <c r="B60" s="35"/>
      <c r="C60" s="35"/>
      <c r="D60" s="35"/>
      <c r="E60" s="35"/>
      <c r="F60" s="52">
        <f>SUM(F56:F59)</f>
        <v>410</v>
      </c>
      <c r="G60" s="52">
        <f>SUM(G56:G59)</f>
        <v>475</v>
      </c>
    </row>
    <row r="61" spans="1:7" ht="18">
      <c r="A61" s="45"/>
      <c r="B61" s="45"/>
      <c r="C61" s="45"/>
      <c r="D61" s="45"/>
      <c r="E61" s="45"/>
      <c r="F61" s="45"/>
      <c r="G61" s="45"/>
    </row>
    <row r="62" ht="13.5" thickBot="1"/>
    <row r="63" spans="1:7" ht="18">
      <c r="A63" s="11" t="s">
        <v>64</v>
      </c>
      <c r="B63" s="37"/>
      <c r="C63" s="70" t="s">
        <v>113</v>
      </c>
      <c r="D63" s="70" t="s">
        <v>108</v>
      </c>
      <c r="E63" s="37"/>
      <c r="F63" s="37"/>
      <c r="G63" s="37"/>
    </row>
    <row r="64" spans="1:7" ht="18">
      <c r="A64" s="72">
        <v>2000</v>
      </c>
      <c r="B64" s="72">
        <v>2500</v>
      </c>
      <c r="C64" s="71" t="s">
        <v>65</v>
      </c>
      <c r="D64" s="75" t="s">
        <v>69</v>
      </c>
      <c r="E64" s="35"/>
      <c r="F64" s="49">
        <f aca="true" t="shared" si="2" ref="F64:G67">A64</f>
        <v>2000</v>
      </c>
      <c r="G64" s="49">
        <f t="shared" si="2"/>
        <v>2500</v>
      </c>
    </row>
    <row r="65" spans="1:7" ht="18">
      <c r="A65" s="73">
        <v>3000</v>
      </c>
      <c r="B65" s="73">
        <v>1000</v>
      </c>
      <c r="C65" s="36" t="s">
        <v>66</v>
      </c>
      <c r="D65" s="68" t="s">
        <v>70</v>
      </c>
      <c r="E65" s="35"/>
      <c r="F65" s="49">
        <f t="shared" si="2"/>
        <v>3000</v>
      </c>
      <c r="G65" s="49">
        <f t="shared" si="2"/>
        <v>1000</v>
      </c>
    </row>
    <row r="66" spans="1:7" ht="18">
      <c r="A66" s="73"/>
      <c r="B66" s="73"/>
      <c r="C66" s="36" t="s">
        <v>67</v>
      </c>
      <c r="D66" s="68" t="s">
        <v>71</v>
      </c>
      <c r="E66" s="35"/>
      <c r="F66" s="49">
        <f t="shared" si="2"/>
        <v>0</v>
      </c>
      <c r="G66" s="49">
        <f t="shared" si="2"/>
        <v>0</v>
      </c>
    </row>
    <row r="67" spans="1:7" ht="18">
      <c r="A67" s="73"/>
      <c r="B67" s="73"/>
      <c r="C67" s="36" t="s">
        <v>68</v>
      </c>
      <c r="D67" s="68" t="s">
        <v>70</v>
      </c>
      <c r="E67" s="35"/>
      <c r="F67" s="51">
        <f t="shared" si="2"/>
        <v>0</v>
      </c>
      <c r="G67" s="51">
        <f t="shared" si="2"/>
        <v>0</v>
      </c>
    </row>
    <row r="68" spans="1:7" ht="18">
      <c r="A68" s="35"/>
      <c r="B68" s="35"/>
      <c r="C68" s="35"/>
      <c r="D68" s="35"/>
      <c r="E68" s="35"/>
      <c r="F68" s="52">
        <f>SUM(F64:F67)</f>
        <v>5000</v>
      </c>
      <c r="G68" s="52">
        <f>SUM(G64:G67)</f>
        <v>3500</v>
      </c>
    </row>
    <row r="69" spans="1:7" ht="18">
      <c r="A69" s="45"/>
      <c r="B69" s="45"/>
      <c r="C69" s="45"/>
      <c r="D69" s="45"/>
      <c r="E69" s="45"/>
      <c r="F69" s="45"/>
      <c r="G69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91</v>
      </c>
      <c r="E1" s="54"/>
    </row>
    <row r="2" spans="4:5" ht="15">
      <c r="D2" s="3" t="s">
        <v>92</v>
      </c>
      <c r="E2" s="54"/>
    </row>
    <row r="3" spans="4:5" ht="15">
      <c r="D3" s="3" t="s">
        <v>93</v>
      </c>
      <c r="E3" s="54"/>
    </row>
    <row r="4" spans="4:5" ht="15">
      <c r="D4" s="3" t="s">
        <v>102</v>
      </c>
      <c r="E4" s="54"/>
    </row>
    <row r="5" spans="4:5" ht="15">
      <c r="D5" s="3" t="s">
        <v>103</v>
      </c>
      <c r="E5" s="54"/>
    </row>
    <row r="6" spans="4:5" ht="15">
      <c r="D6" s="3" t="s">
        <v>104</v>
      </c>
      <c r="E6" s="54"/>
    </row>
    <row r="7" spans="4:5" ht="15">
      <c r="D7" s="4" t="s">
        <v>105</v>
      </c>
      <c r="E7" s="54"/>
    </row>
    <row r="8" spans="4:5" ht="14.25">
      <c r="D8" s="76" t="s">
        <v>20</v>
      </c>
      <c r="E8" s="54"/>
    </row>
    <row r="9" spans="1:7" ht="30.75" customHeight="1">
      <c r="A9" s="77" t="s">
        <v>94</v>
      </c>
      <c r="B9" s="80"/>
      <c r="C9" s="80"/>
      <c r="D9" s="80"/>
      <c r="E9" s="80"/>
      <c r="F9" s="80"/>
      <c r="G9" s="80"/>
    </row>
    <row r="10" spans="1:7" ht="21" customHeight="1" thickBot="1">
      <c r="A10" s="55" t="s">
        <v>80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57</v>
      </c>
      <c r="C13" s="59" t="s">
        <v>58</v>
      </c>
    </row>
    <row r="14" spans="1:3" ht="18">
      <c r="A14" s="50" t="s">
        <v>76</v>
      </c>
      <c r="B14" s="41">
        <f>Income!F12</f>
        <v>17843</v>
      </c>
      <c r="C14" s="41">
        <f>Income!G12</f>
        <v>13979</v>
      </c>
    </row>
    <row r="15" spans="1:3" ht="18">
      <c r="A15" s="50" t="s">
        <v>77</v>
      </c>
      <c r="B15" s="41">
        <f>Expenses!H12</f>
        <v>1100</v>
      </c>
      <c r="C15" s="41">
        <f>Expenses!I12</f>
        <v>1023</v>
      </c>
    </row>
    <row r="16" spans="1:3" ht="18.75" thickBot="1">
      <c r="A16" s="35"/>
      <c r="B16" s="35"/>
      <c r="C16" s="35"/>
    </row>
    <row r="17" spans="1:3" ht="18" customHeight="1" thickBot="1">
      <c r="A17" s="60" t="s">
        <v>78</v>
      </c>
      <c r="B17" s="61">
        <f>B14-B15</f>
        <v>16743</v>
      </c>
      <c r="C17" s="62">
        <f>C14-C15</f>
        <v>12956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